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75" windowHeight="9525"/>
  </bookViews>
  <sheets>
    <sheet name="2019 ІІІ кв. (2)" sheetId="1" r:id="rId1"/>
  </sheets>
  <calcPr calcId="145621"/>
</workbook>
</file>

<file path=xl/calcChain.xml><?xml version="1.0" encoding="utf-8"?>
<calcChain xmlns="http://schemas.openxmlformats.org/spreadsheetml/2006/main">
  <c r="F67" i="1" l="1"/>
  <c r="H65" i="1"/>
  <c r="C58" i="1"/>
  <c r="C65" i="1" s="1"/>
  <c r="F27" i="1"/>
  <c r="C27" i="1"/>
  <c r="H26" i="1"/>
  <c r="H25" i="1"/>
  <c r="H24" i="1"/>
  <c r="H23" i="1"/>
  <c r="H22" i="1"/>
  <c r="H21" i="1"/>
  <c r="H20" i="1"/>
  <c r="H19" i="1"/>
  <c r="H27" i="1" s="1"/>
  <c r="F18" i="1"/>
  <c r="F17" i="1"/>
  <c r="C17" i="1"/>
  <c r="H16" i="1"/>
  <c r="H15" i="1"/>
  <c r="H14" i="1"/>
  <c r="H17" i="1" s="1"/>
  <c r="H13" i="1"/>
  <c r="F10" i="1"/>
  <c r="H66" i="1" l="1"/>
  <c r="K17" i="1"/>
  <c r="K27" i="1" s="1"/>
  <c r="C66" i="1"/>
  <c r="F66" i="1" s="1"/>
  <c r="K66" i="1" s="1"/>
  <c r="F58" i="1"/>
  <c r="F65" i="1" s="1"/>
  <c r="K65" i="1" s="1"/>
</calcChain>
</file>

<file path=xl/sharedStrings.xml><?xml version="1.0" encoding="utf-8"?>
<sst xmlns="http://schemas.openxmlformats.org/spreadsheetml/2006/main" count="71" uniqueCount="59">
  <si>
    <t>Національний інститут раку за 9 місяців 2019 року</t>
  </si>
  <si>
    <t xml:space="preserve">найменування закладу охорони здоров'я </t>
  </si>
  <si>
    <t>Період</t>
  </si>
  <si>
    <t>Найменування юридичної особи (або позначення фізичної особи)</t>
  </si>
  <si>
    <t>Благодійні пожертви, що були отримані закладом охорони здоров’я від фізичних та юридичних осіб</t>
  </si>
  <si>
    <t>Всього</t>
  </si>
  <si>
    <t>Використання закладом охорони здоров'я благодійних пожертв, отриманих у грошовій та натуральній (товари і послуги) формі</t>
  </si>
  <si>
    <t>Залишок невикористаних грошових коштів, товарів та послуг на кінець звітного періоду, тис. грн.</t>
  </si>
  <si>
    <t>отримано</t>
  </si>
  <si>
    <t>благодійних</t>
  </si>
  <si>
    <t>В грошовій формі, тис. грн.</t>
  </si>
  <si>
    <t>В</t>
  </si>
  <si>
    <t>Перелік товарів і послуг в натуральній формі</t>
  </si>
  <si>
    <t>пожертв,       тис. грн.</t>
  </si>
  <si>
    <t>Напрямки використання у грошовій формі (стаття витрат)</t>
  </si>
  <si>
    <t>Сума, тис. грн.</t>
  </si>
  <si>
    <t>Перелік використаних товарів та послуг у натуральній формі</t>
  </si>
  <si>
    <t>натуральній формі (товари і послуги), тис. грн.</t>
  </si>
  <si>
    <t>І квартал</t>
  </si>
  <si>
    <t>Фізичні особи</t>
  </si>
  <si>
    <t>ТОВ "ЕНЕРГОЮГ АЛЬЯНС"</t>
  </si>
  <si>
    <t xml:space="preserve">КЕКВ 2240 Поточний ремонт  </t>
  </si>
  <si>
    <t>ТОВ "Сіменс медицина"</t>
  </si>
  <si>
    <t>КЕКВ 2240 Послуги з діагностики обладнання</t>
  </si>
  <si>
    <t>ТОВ "Центр управління відходами"</t>
  </si>
  <si>
    <t>КЕКВ 2240 Послуги з оцінки техніко-експлуатаційного майна</t>
  </si>
  <si>
    <t>ТОВ "КВАРЦ Телесистеми"</t>
  </si>
  <si>
    <t xml:space="preserve">КЕКВ 2240 Послуги з технічного обслуговування обладнання </t>
  </si>
  <si>
    <t>ТОВ "Вік-Тан"</t>
  </si>
  <si>
    <t>Київпастранс</t>
  </si>
  <si>
    <t>КЕКВ 2250 Плата за проїздні картки для забезпечення службових поїздок під час виконання виробничих завдань</t>
  </si>
  <si>
    <t>всього</t>
  </si>
  <si>
    <t>ІІ квартал</t>
  </si>
  <si>
    <t>ТОВ "ХОРСТЕХ"</t>
  </si>
  <si>
    <t>ТОВ "БІОЛАБТЕХ ЛТД"</t>
  </si>
  <si>
    <t>КЕКВ 2220 Придбання комбінованих зондів Cetocell Aguarius до Р53/АТМ 10 тестів</t>
  </si>
  <si>
    <t>ФОП Максимчук О.М.</t>
  </si>
  <si>
    <t>КЕКВ 2210 Придбання кухонного приладдя для господарсьва (відра, тази)</t>
  </si>
  <si>
    <t xml:space="preserve">КЕКВ 2210 Придбання мішків для сміття </t>
  </si>
  <si>
    <t>КЕКВ 2210 Придбання знаряддя для робіт (граблі, лопати, шланг для поливу)</t>
  </si>
  <si>
    <t>ФОП Гринюк Іван Юрійович</t>
  </si>
  <si>
    <t>КЕКВ 2210 Придбання протипожного, рятувального та захисного обладнання</t>
  </si>
  <si>
    <t>ДП "Фірма Альтфатер Київ"</t>
  </si>
  <si>
    <t>КЕКВ 2275 Послуги з вивезення твердих відходів</t>
  </si>
  <si>
    <t>ТПА "Українська індустріальна група</t>
  </si>
  <si>
    <t>КЕКВ 2210 Придбання комплектуючих до електроплит</t>
  </si>
  <si>
    <t>ПП "Поліум"</t>
  </si>
  <si>
    <t>КЕКВ 2210 Придбання медичних бланків</t>
  </si>
  <si>
    <t>ТОВ "С-Технології"</t>
  </si>
  <si>
    <t>КЕКВ 2210 Придбання мопів для сухого прибирання</t>
  </si>
  <si>
    <t>ІІІ квартал</t>
  </si>
  <si>
    <t>ТОВ "Бюро Верітас Сертифікейшен"</t>
  </si>
  <si>
    <t>КЕКВ 2240 Послуги з матіторингу та контролю</t>
  </si>
  <si>
    <t>КП "Київпастранс"</t>
  </si>
  <si>
    <t>КЕКВ 2250 Придбання проїздних квитків</t>
  </si>
  <si>
    <t xml:space="preserve">ДП "Фірма Альтфатер </t>
  </si>
  <si>
    <t>КЕКВ 2275 Послуги з вивезення твердих та негабаритних відходів</t>
  </si>
  <si>
    <t>Всього за рік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</si>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</sst>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horizontal="right" vertical="center" wrapText="1"/>
    </xf>
    <xf numFmtId="2" fontId="7" fillId="2" borderId="2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164" fontId="8" fillId="5" borderId="2" xfId="0" applyNumberFormat="1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164" fontId="8" fillId="5" borderId="2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10" fillId="0" borderId="2" xfId="0" applyNumberFormat="1" applyFont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vertical="center" wrapText="1"/>
    </xf>
    <xf numFmtId="164" fontId="8" fillId="6" borderId="2" xfId="0" applyNumberFormat="1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right" vertical="center" wrapText="1"/>
    </xf>
    <xf numFmtId="164" fontId="8" fillId="6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7"/>
  <sheetViews>
    <sheetView tabSelected="1" zoomScale="75" zoomScaleNormal="75" workbookViewId="0">
      <selection activeCell="C58" sqref="C58"/>
    </sheetView>
  </sheetViews>
  <sheetFormatPr defaultRowHeight="15" x14ac:dyDescent="0.25"/>
  <cols>
    <col min="2" max="2" width="18.42578125" customWidth="1"/>
    <col min="7" max="7" width="18" customWidth="1"/>
    <col min="8" max="8" width="10" customWidth="1"/>
  </cols>
  <sheetData>
    <row r="2" spans="1:11" ht="18.75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.75" x14ac:dyDescent="0.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3"/>
      <c r="B4" s="3"/>
      <c r="C4" s="4"/>
      <c r="D4" s="4"/>
      <c r="E4" s="4"/>
      <c r="F4" s="4"/>
      <c r="G4" s="4"/>
      <c r="H4" s="3"/>
      <c r="I4" s="3"/>
      <c r="J4" s="3"/>
      <c r="K4" s="3"/>
    </row>
    <row r="5" spans="1:11" x14ac:dyDescent="0.25">
      <c r="A5" s="5" t="s">
        <v>2</v>
      </c>
      <c r="B5" s="5" t="s">
        <v>3</v>
      </c>
      <c r="C5" s="5" t="s">
        <v>4</v>
      </c>
      <c r="D5" s="5"/>
      <c r="E5" s="6"/>
      <c r="F5" s="7" t="s">
        <v>5</v>
      </c>
      <c r="G5" s="8" t="s">
        <v>6</v>
      </c>
      <c r="H5" s="5"/>
      <c r="I5" s="5"/>
      <c r="J5" s="5"/>
      <c r="K5" s="5" t="s">
        <v>7</v>
      </c>
    </row>
    <row r="6" spans="1:11" x14ac:dyDescent="0.25">
      <c r="A6" s="5"/>
      <c r="B6" s="5"/>
      <c r="C6" s="5"/>
      <c r="D6" s="5"/>
      <c r="E6" s="6"/>
      <c r="F6" s="9" t="s">
        <v>8</v>
      </c>
      <c r="G6" s="8"/>
      <c r="H6" s="5"/>
      <c r="I6" s="5"/>
      <c r="J6" s="5"/>
      <c r="K6" s="5"/>
    </row>
    <row r="7" spans="1:11" ht="25.5" x14ac:dyDescent="0.25">
      <c r="A7" s="5"/>
      <c r="B7" s="5"/>
      <c r="C7" s="5"/>
      <c r="D7" s="5"/>
      <c r="E7" s="6"/>
      <c r="F7" s="9" t="s">
        <v>9</v>
      </c>
      <c r="G7" s="8"/>
      <c r="H7" s="5"/>
      <c r="I7" s="5"/>
      <c r="J7" s="5"/>
      <c r="K7" s="5"/>
    </row>
    <row r="8" spans="1:11" ht="25.5" x14ac:dyDescent="0.25">
      <c r="A8" s="5"/>
      <c r="B8" s="5"/>
      <c r="C8" s="5" t="s">
        <v>10</v>
      </c>
      <c r="D8" s="10" t="s">
        <v>11</v>
      </c>
      <c r="E8" s="6" t="s">
        <v>12</v>
      </c>
      <c r="F8" s="9" t="s">
        <v>13</v>
      </c>
      <c r="G8" s="8" t="s">
        <v>14</v>
      </c>
      <c r="H8" s="5" t="s">
        <v>15</v>
      </c>
      <c r="I8" s="5" t="s">
        <v>16</v>
      </c>
      <c r="J8" s="5" t="s">
        <v>15</v>
      </c>
      <c r="K8" s="5"/>
    </row>
    <row r="9" spans="1:11" ht="63.75" x14ac:dyDescent="0.25">
      <c r="A9" s="5"/>
      <c r="B9" s="5"/>
      <c r="C9" s="5"/>
      <c r="D9" s="10" t="s">
        <v>17</v>
      </c>
      <c r="E9" s="6"/>
      <c r="F9" s="11"/>
      <c r="G9" s="8"/>
      <c r="H9" s="5"/>
      <c r="I9" s="5"/>
      <c r="J9" s="5"/>
      <c r="K9" s="5"/>
    </row>
    <row r="10" spans="1:11" x14ac:dyDescent="0.25">
      <c r="A10" s="12" t="s">
        <v>18</v>
      </c>
      <c r="B10" s="13" t="s">
        <v>19</v>
      </c>
      <c r="C10" s="14">
        <v>271.11</v>
      </c>
      <c r="D10" s="15"/>
      <c r="E10" s="15"/>
      <c r="F10" s="16">
        <f>C10+D10</f>
        <v>271.11</v>
      </c>
      <c r="G10" s="17"/>
      <c r="H10" s="18"/>
      <c r="I10" s="13"/>
      <c r="J10" s="13"/>
      <c r="K10" s="19"/>
    </row>
    <row r="11" spans="1:11" ht="45" x14ac:dyDescent="0.25">
      <c r="A11" s="20"/>
      <c r="B11" s="13" t="s">
        <v>20</v>
      </c>
      <c r="C11" s="18"/>
      <c r="D11" s="13"/>
      <c r="E11" s="13"/>
      <c r="F11" s="19"/>
      <c r="G11" s="21" t="s">
        <v>21</v>
      </c>
      <c r="H11" s="18">
        <v>45</v>
      </c>
      <c r="I11" s="13"/>
      <c r="J11" s="13"/>
      <c r="K11" s="18"/>
    </row>
    <row r="12" spans="1:11" ht="60" x14ac:dyDescent="0.25">
      <c r="A12" s="20"/>
      <c r="B12" s="13" t="s">
        <v>22</v>
      </c>
      <c r="C12" s="18"/>
      <c r="D12" s="13"/>
      <c r="E12" s="13"/>
      <c r="F12" s="19"/>
      <c r="G12" s="21" t="s">
        <v>23</v>
      </c>
      <c r="H12" s="18">
        <v>15.2</v>
      </c>
      <c r="I12" s="13"/>
      <c r="J12" s="13"/>
      <c r="K12" s="18"/>
    </row>
    <row r="13" spans="1:11" ht="75" x14ac:dyDescent="0.25">
      <c r="A13" s="20"/>
      <c r="B13" s="13" t="s">
        <v>24</v>
      </c>
      <c r="C13" s="18"/>
      <c r="D13" s="13"/>
      <c r="E13" s="13"/>
      <c r="F13" s="19"/>
      <c r="G13" s="21" t="s">
        <v>25</v>
      </c>
      <c r="H13" s="18">
        <f>18270/1000</f>
        <v>18.27</v>
      </c>
      <c r="I13" s="13"/>
      <c r="J13" s="13"/>
      <c r="K13" s="18"/>
    </row>
    <row r="14" spans="1:11" ht="75" x14ac:dyDescent="0.25">
      <c r="A14" s="20"/>
      <c r="B14" s="13" t="s">
        <v>26</v>
      </c>
      <c r="C14" s="18"/>
      <c r="D14" s="13"/>
      <c r="E14" s="13"/>
      <c r="F14" s="19"/>
      <c r="G14" s="21" t="s">
        <v>27</v>
      </c>
      <c r="H14" s="18">
        <f>3702/1000</f>
        <v>3.702</v>
      </c>
      <c r="I14" s="13"/>
      <c r="J14" s="13"/>
      <c r="K14" s="18"/>
    </row>
    <row r="15" spans="1:11" ht="75" x14ac:dyDescent="0.25">
      <c r="A15" s="20"/>
      <c r="B15" s="13" t="s">
        <v>28</v>
      </c>
      <c r="C15" s="18"/>
      <c r="D15" s="13"/>
      <c r="E15" s="13"/>
      <c r="F15" s="19"/>
      <c r="G15" s="21" t="s">
        <v>27</v>
      </c>
      <c r="H15" s="18">
        <f>42922.54/1000</f>
        <v>42.922539999999998</v>
      </c>
      <c r="I15" s="13"/>
      <c r="J15" s="13"/>
      <c r="K15" s="18"/>
    </row>
    <row r="16" spans="1:11" ht="105" x14ac:dyDescent="0.25">
      <c r="A16" s="20"/>
      <c r="B16" s="13" t="s">
        <v>29</v>
      </c>
      <c r="C16" s="18"/>
      <c r="D16" s="13"/>
      <c r="E16" s="13"/>
      <c r="F16" s="19"/>
      <c r="G16" s="21" t="s">
        <v>30</v>
      </c>
      <c r="H16" s="18">
        <f>3440/1000</f>
        <v>3.44</v>
      </c>
      <c r="I16" s="13"/>
      <c r="J16" s="13"/>
      <c r="K16" s="18"/>
    </row>
    <row r="17" spans="1:11" x14ac:dyDescent="0.25">
      <c r="A17" s="22"/>
      <c r="B17" s="23" t="s">
        <v>31</v>
      </c>
      <c r="C17" s="24">
        <f>SUM(C10:C14)</f>
        <v>271.11</v>
      </c>
      <c r="D17" s="25"/>
      <c r="E17" s="25"/>
      <c r="F17" s="26">
        <f>SUM(F10:F14)</f>
        <v>271.11</v>
      </c>
      <c r="G17" s="25"/>
      <c r="H17" s="24">
        <f>H11+H12+H13+H14+H15+H16</f>
        <v>128.53453999999999</v>
      </c>
      <c r="I17" s="25"/>
      <c r="J17" s="25"/>
      <c r="K17" s="24">
        <f>C17-H17</f>
        <v>142.57546000000002</v>
      </c>
    </row>
    <row r="18" spans="1:11" x14ac:dyDescent="0.25">
      <c r="A18" s="12" t="s">
        <v>32</v>
      </c>
      <c r="B18" s="13" t="s">
        <v>19</v>
      </c>
      <c r="C18" s="18">
        <v>192.57</v>
      </c>
      <c r="D18" s="13"/>
      <c r="E18" s="13"/>
      <c r="F18" s="19">
        <f>C18+D18</f>
        <v>192.57</v>
      </c>
      <c r="G18" s="17"/>
      <c r="H18" s="18"/>
      <c r="I18" s="13"/>
      <c r="J18" s="13"/>
      <c r="K18" s="19"/>
    </row>
    <row r="19" spans="1:11" ht="75" x14ac:dyDescent="0.25">
      <c r="A19" s="20"/>
      <c r="B19" s="13" t="s">
        <v>33</v>
      </c>
      <c r="C19" s="18"/>
      <c r="D19" s="13"/>
      <c r="E19" s="13"/>
      <c r="F19" s="19"/>
      <c r="G19" s="21" t="s">
        <v>27</v>
      </c>
      <c r="H19" s="18">
        <f>4179.98/1000</f>
        <v>4.1799799999999996</v>
      </c>
      <c r="I19" s="13"/>
      <c r="J19" s="13"/>
      <c r="K19" s="18"/>
    </row>
    <row r="20" spans="1:11" ht="105" x14ac:dyDescent="0.25">
      <c r="A20" s="20"/>
      <c r="B20" s="27" t="s">
        <v>34</v>
      </c>
      <c r="C20" s="18"/>
      <c r="D20" s="13"/>
      <c r="E20" s="13"/>
      <c r="F20" s="19"/>
      <c r="G20" s="21" t="s">
        <v>35</v>
      </c>
      <c r="H20" s="18">
        <f>66334.98/1000</f>
        <v>66.334980000000002</v>
      </c>
      <c r="I20" s="13"/>
      <c r="J20" s="13"/>
      <c r="K20" s="18"/>
    </row>
    <row r="21" spans="1:11" ht="105" x14ac:dyDescent="0.25">
      <c r="A21" s="20"/>
      <c r="B21" s="13" t="s">
        <v>29</v>
      </c>
      <c r="C21" s="18"/>
      <c r="D21" s="13"/>
      <c r="E21" s="13"/>
      <c r="F21" s="19"/>
      <c r="G21" s="21" t="s">
        <v>30</v>
      </c>
      <c r="H21" s="18">
        <f>5160/1000</f>
        <v>5.16</v>
      </c>
      <c r="I21" s="13"/>
      <c r="J21" s="13"/>
      <c r="K21" s="18"/>
    </row>
    <row r="22" spans="1:11" ht="90" x14ac:dyDescent="0.25">
      <c r="A22" s="20"/>
      <c r="B22" s="28" t="s">
        <v>36</v>
      </c>
      <c r="C22" s="18"/>
      <c r="D22" s="13"/>
      <c r="E22" s="13"/>
      <c r="F22" s="19"/>
      <c r="G22" s="21" t="s">
        <v>37</v>
      </c>
      <c r="H22" s="18">
        <f>2966.1/1000</f>
        <v>2.9661</v>
      </c>
      <c r="I22" s="13"/>
      <c r="J22" s="13"/>
      <c r="K22" s="18"/>
    </row>
    <row r="23" spans="1:11" ht="45" x14ac:dyDescent="0.25">
      <c r="A23" s="20"/>
      <c r="B23" s="29"/>
      <c r="C23" s="18"/>
      <c r="D23" s="13"/>
      <c r="E23" s="13"/>
      <c r="F23" s="19"/>
      <c r="G23" s="21" t="s">
        <v>38</v>
      </c>
      <c r="H23" s="18">
        <f>786/1000</f>
        <v>0.78600000000000003</v>
      </c>
      <c r="I23" s="13"/>
      <c r="J23" s="13"/>
      <c r="K23" s="18"/>
    </row>
    <row r="24" spans="1:11" ht="90" x14ac:dyDescent="0.25">
      <c r="A24" s="20"/>
      <c r="B24" s="30"/>
      <c r="C24" s="18"/>
      <c r="D24" s="13"/>
      <c r="E24" s="13"/>
      <c r="F24" s="19"/>
      <c r="G24" s="21" t="s">
        <v>39</v>
      </c>
      <c r="H24" s="18">
        <f>6307.44/1000</f>
        <v>6.3074399999999997</v>
      </c>
      <c r="I24" s="13"/>
      <c r="J24" s="13"/>
      <c r="K24" s="18"/>
    </row>
    <row r="25" spans="1:11" ht="90" x14ac:dyDescent="0.25">
      <c r="A25" s="20"/>
      <c r="B25" s="31" t="s">
        <v>40</v>
      </c>
      <c r="C25" s="18"/>
      <c r="D25" s="13"/>
      <c r="E25" s="13"/>
      <c r="F25" s="19"/>
      <c r="G25" s="21" t="s">
        <v>41</v>
      </c>
      <c r="H25" s="18">
        <f>8870/1000</f>
        <v>8.8699999999999992</v>
      </c>
      <c r="I25" s="13"/>
      <c r="J25" s="13"/>
      <c r="K25" s="18"/>
    </row>
    <row r="26" spans="1:11" ht="60" x14ac:dyDescent="0.25">
      <c r="A26" s="20"/>
      <c r="B26" s="31" t="s">
        <v>42</v>
      </c>
      <c r="C26" s="18"/>
      <c r="D26" s="13"/>
      <c r="E26" s="13"/>
      <c r="F26" s="19"/>
      <c r="G26" s="21" t="s">
        <v>43</v>
      </c>
      <c r="H26" s="18">
        <f>237525.36/1000</f>
        <v>237.52535999999998</v>
      </c>
      <c r="I26" s="13"/>
      <c r="J26" s="13"/>
      <c r="K26" s="18"/>
    </row>
    <row r="27" spans="1:11" x14ac:dyDescent="0.25">
      <c r="A27" s="20"/>
      <c r="B27" s="23" t="s">
        <v>31</v>
      </c>
      <c r="C27" s="24">
        <f>SUM(C18:C21)</f>
        <v>192.57</v>
      </c>
      <c r="D27" s="25"/>
      <c r="E27" s="25"/>
      <c r="F27" s="26">
        <f>SUM(F18:F21)</f>
        <v>192.57</v>
      </c>
      <c r="G27" s="25"/>
      <c r="H27" s="24">
        <f>H19+H20+H21+H22+H23+H24+H25+H26</f>
        <v>332.12986000000001</v>
      </c>
      <c r="I27" s="25"/>
      <c r="J27" s="25"/>
      <c r="K27" s="24">
        <f>C27-H27+K17</f>
        <v>3.0156000000000063</v>
      </c>
    </row>
    <row r="28" spans="1:11" hidden="1" x14ac:dyDescent="0.25">
      <c r="A28" s="12"/>
      <c r="B28" s="13"/>
      <c r="C28" s="18"/>
      <c r="D28" s="13"/>
      <c r="E28" s="13"/>
      <c r="F28" s="19"/>
      <c r="G28" s="13"/>
      <c r="H28" s="18"/>
      <c r="I28" s="13"/>
      <c r="J28" s="13"/>
      <c r="K28" s="19"/>
    </row>
    <row r="29" spans="1:11" hidden="1" x14ac:dyDescent="0.25">
      <c r="A29" s="20"/>
      <c r="B29" s="32"/>
      <c r="C29" s="18"/>
      <c r="D29" s="13"/>
      <c r="E29" s="13"/>
      <c r="F29" s="19"/>
      <c r="G29" s="13"/>
      <c r="H29" s="18"/>
      <c r="I29" s="13"/>
      <c r="J29" s="13"/>
      <c r="K29" s="19"/>
    </row>
    <row r="30" spans="1:11" hidden="1" x14ac:dyDescent="0.25">
      <c r="A30" s="20"/>
      <c r="B30" s="32"/>
      <c r="C30" s="18"/>
      <c r="D30" s="13"/>
      <c r="E30" s="13"/>
      <c r="F30" s="19"/>
      <c r="G30" s="13"/>
      <c r="H30" s="18"/>
      <c r="I30" s="13"/>
      <c r="J30" s="13"/>
      <c r="K30" s="19"/>
    </row>
    <row r="31" spans="1:11" hidden="1" x14ac:dyDescent="0.25">
      <c r="A31" s="20"/>
      <c r="B31" s="32"/>
      <c r="C31" s="18"/>
      <c r="D31" s="13"/>
      <c r="E31" s="13"/>
      <c r="F31" s="19"/>
      <c r="G31" s="13"/>
      <c r="H31" s="18"/>
      <c r="I31" s="13"/>
      <c r="J31" s="13"/>
      <c r="K31" s="19"/>
    </row>
    <row r="32" spans="1:11" hidden="1" x14ac:dyDescent="0.25">
      <c r="A32" s="20"/>
      <c r="B32" s="32"/>
      <c r="C32" s="18"/>
      <c r="D32" s="13"/>
      <c r="E32" s="13"/>
      <c r="F32" s="19"/>
      <c r="G32" s="13"/>
      <c r="H32" s="18"/>
      <c r="I32" s="13"/>
      <c r="J32" s="13"/>
      <c r="K32" s="19"/>
    </row>
    <row r="33" spans="1:11" hidden="1" x14ac:dyDescent="0.25">
      <c r="A33" s="20"/>
      <c r="B33" s="32"/>
      <c r="C33" s="18"/>
      <c r="D33" s="13"/>
      <c r="E33" s="13"/>
      <c r="F33" s="19"/>
      <c r="G33" s="13"/>
      <c r="H33" s="18"/>
      <c r="I33" s="13"/>
      <c r="J33" s="13"/>
      <c r="K33" s="19"/>
    </row>
    <row r="34" spans="1:11" hidden="1" x14ac:dyDescent="0.25">
      <c r="A34" s="20"/>
      <c r="B34" s="32"/>
      <c r="C34" s="18"/>
      <c r="D34" s="13"/>
      <c r="E34" s="13"/>
      <c r="F34" s="19"/>
      <c r="G34" s="13"/>
      <c r="H34" s="18"/>
      <c r="I34" s="13"/>
      <c r="J34" s="13"/>
      <c r="K34" s="19"/>
    </row>
    <row r="35" spans="1:11" hidden="1" x14ac:dyDescent="0.25">
      <c r="A35" s="20"/>
      <c r="B35" s="32"/>
      <c r="C35" s="18"/>
      <c r="D35" s="13"/>
      <c r="E35" s="13"/>
      <c r="F35" s="19"/>
      <c r="G35" s="13"/>
      <c r="H35" s="18"/>
      <c r="I35" s="13"/>
      <c r="J35" s="13"/>
      <c r="K35" s="19"/>
    </row>
    <row r="36" spans="1:11" hidden="1" x14ac:dyDescent="0.25">
      <c r="A36" s="20"/>
      <c r="B36" s="13"/>
      <c r="C36" s="18"/>
      <c r="D36" s="13"/>
      <c r="E36" s="13"/>
      <c r="F36" s="19"/>
      <c r="G36" s="21"/>
      <c r="H36" s="18"/>
      <c r="I36" s="13"/>
      <c r="J36" s="13"/>
      <c r="K36" s="19"/>
    </row>
    <row r="37" spans="1:11" hidden="1" x14ac:dyDescent="0.25">
      <c r="A37" s="22"/>
      <c r="B37" s="33"/>
      <c r="C37" s="34"/>
      <c r="D37" s="35"/>
      <c r="E37" s="35"/>
      <c r="F37" s="36"/>
      <c r="G37" s="35"/>
      <c r="H37" s="34"/>
      <c r="I37" s="35"/>
      <c r="J37" s="35"/>
      <c r="K37" s="34"/>
    </row>
    <row r="38" spans="1:11" hidden="1" x14ac:dyDescent="0.25">
      <c r="A38" s="37"/>
      <c r="B38" s="13"/>
      <c r="C38" s="18"/>
      <c r="D38" s="13"/>
      <c r="E38" s="13"/>
      <c r="F38" s="19"/>
      <c r="G38" s="13"/>
      <c r="H38" s="18"/>
      <c r="I38" s="13"/>
      <c r="J38" s="13"/>
      <c r="K38" s="19"/>
    </row>
    <row r="39" spans="1:11" hidden="1" x14ac:dyDescent="0.25">
      <c r="A39" s="38"/>
      <c r="B39" s="32"/>
      <c r="C39" s="18"/>
      <c r="D39" s="13"/>
      <c r="E39" s="13"/>
      <c r="F39" s="19"/>
      <c r="G39" s="13"/>
      <c r="H39" s="18"/>
      <c r="I39" s="13"/>
      <c r="J39" s="13"/>
      <c r="K39" s="19"/>
    </row>
    <row r="40" spans="1:11" hidden="1" x14ac:dyDescent="0.25">
      <c r="A40" s="38"/>
      <c r="B40" s="32"/>
      <c r="C40" s="18"/>
      <c r="D40" s="13"/>
      <c r="E40" s="13"/>
      <c r="F40" s="19"/>
      <c r="G40" s="13"/>
      <c r="H40" s="18"/>
      <c r="I40" s="13"/>
      <c r="J40" s="13"/>
      <c r="K40" s="19"/>
    </row>
    <row r="41" spans="1:11" hidden="1" x14ac:dyDescent="0.25">
      <c r="A41" s="38"/>
      <c r="B41" s="13"/>
      <c r="C41" s="18"/>
      <c r="D41" s="13"/>
      <c r="E41" s="13"/>
      <c r="F41" s="19"/>
      <c r="G41" s="39"/>
      <c r="H41" s="18"/>
      <c r="I41" s="13"/>
      <c r="J41" s="13"/>
      <c r="K41" s="19"/>
    </row>
    <row r="42" spans="1:11" hidden="1" x14ac:dyDescent="0.25">
      <c r="A42" s="38"/>
      <c r="B42" s="32"/>
      <c r="C42" s="18"/>
      <c r="D42" s="13"/>
      <c r="E42" s="13"/>
      <c r="F42" s="19"/>
      <c r="G42" s="39"/>
      <c r="H42" s="18"/>
      <c r="I42" s="13"/>
      <c r="J42" s="13"/>
      <c r="K42" s="19"/>
    </row>
    <row r="43" spans="1:11" hidden="1" x14ac:dyDescent="0.25">
      <c r="A43" s="38"/>
      <c r="B43" s="32"/>
      <c r="C43" s="18"/>
      <c r="D43" s="13"/>
      <c r="E43" s="13"/>
      <c r="F43" s="19"/>
      <c r="G43" s="40"/>
      <c r="H43" s="18"/>
      <c r="I43" s="13"/>
      <c r="J43" s="13"/>
      <c r="K43" s="19"/>
    </row>
    <row r="44" spans="1:11" hidden="1" x14ac:dyDescent="0.25">
      <c r="A44" s="38"/>
      <c r="B44" s="13"/>
      <c r="C44" s="18"/>
      <c r="D44" s="13"/>
      <c r="E44" s="13"/>
      <c r="F44" s="19"/>
      <c r="G44" s="21"/>
      <c r="H44" s="18"/>
      <c r="I44" s="13"/>
      <c r="J44" s="13"/>
      <c r="K44" s="18"/>
    </row>
    <row r="45" spans="1:11" hidden="1" x14ac:dyDescent="0.25">
      <c r="A45" s="38"/>
      <c r="B45" s="32"/>
      <c r="C45" s="18"/>
      <c r="D45" s="13"/>
      <c r="E45" s="13"/>
      <c r="F45" s="19"/>
      <c r="G45" s="13"/>
      <c r="H45" s="18"/>
      <c r="I45" s="13"/>
      <c r="J45" s="13"/>
      <c r="K45" s="18"/>
    </row>
    <row r="46" spans="1:11" hidden="1" x14ac:dyDescent="0.25">
      <c r="A46" s="38"/>
      <c r="B46" s="32"/>
      <c r="C46" s="18"/>
      <c r="D46" s="13"/>
      <c r="E46" s="13"/>
      <c r="F46" s="19"/>
      <c r="G46" s="21"/>
      <c r="H46" s="18"/>
      <c r="I46" s="13"/>
      <c r="J46" s="13"/>
      <c r="K46" s="18"/>
    </row>
    <row r="47" spans="1:11" hidden="1" x14ac:dyDescent="0.25">
      <c r="A47" s="38"/>
      <c r="B47" s="32"/>
      <c r="C47" s="18"/>
      <c r="D47" s="13"/>
      <c r="E47" s="13"/>
      <c r="F47" s="19"/>
      <c r="G47" s="21"/>
      <c r="H47" s="18"/>
      <c r="I47" s="13"/>
      <c r="J47" s="13"/>
      <c r="K47" s="18"/>
    </row>
    <row r="48" spans="1:11" hidden="1" x14ac:dyDescent="0.25">
      <c r="A48" s="38"/>
      <c r="B48" s="32"/>
      <c r="C48" s="18"/>
      <c r="D48" s="13"/>
      <c r="E48" s="13"/>
      <c r="F48" s="19"/>
      <c r="G48" s="21"/>
      <c r="H48" s="18"/>
      <c r="I48" s="13"/>
      <c r="J48" s="13"/>
      <c r="K48" s="18"/>
    </row>
    <row r="49" spans="1:11" hidden="1" x14ac:dyDescent="0.25">
      <c r="A49" s="38"/>
      <c r="B49" s="32"/>
      <c r="C49" s="18"/>
      <c r="D49" s="13"/>
      <c r="E49" s="13"/>
      <c r="F49" s="19"/>
      <c r="G49" s="21"/>
      <c r="H49" s="18"/>
      <c r="I49" s="13"/>
      <c r="J49" s="13"/>
      <c r="K49" s="18"/>
    </row>
    <row r="50" spans="1:11" hidden="1" x14ac:dyDescent="0.25">
      <c r="A50" s="38"/>
      <c r="B50" s="32"/>
      <c r="C50" s="18"/>
      <c r="D50" s="13"/>
      <c r="E50" s="13"/>
      <c r="F50" s="19"/>
      <c r="G50" s="21"/>
      <c r="H50" s="18"/>
      <c r="I50" s="13"/>
      <c r="J50" s="13"/>
      <c r="K50" s="18"/>
    </row>
    <row r="51" spans="1:11" hidden="1" x14ac:dyDescent="0.25">
      <c r="A51" s="38"/>
      <c r="B51" s="32"/>
      <c r="C51" s="18"/>
      <c r="D51" s="13"/>
      <c r="E51" s="13"/>
      <c r="F51" s="19"/>
      <c r="G51" s="21"/>
      <c r="H51" s="18"/>
      <c r="I51" s="13"/>
      <c r="J51" s="13"/>
      <c r="K51" s="18"/>
    </row>
    <row r="52" spans="1:11" hidden="1" x14ac:dyDescent="0.25">
      <c r="A52" s="38"/>
      <c r="B52" s="32"/>
      <c r="C52" s="18"/>
      <c r="D52" s="13"/>
      <c r="E52" s="13"/>
      <c r="F52" s="19"/>
      <c r="G52" s="21"/>
      <c r="H52" s="18"/>
      <c r="I52" s="13"/>
      <c r="J52" s="13"/>
      <c r="K52" s="18"/>
    </row>
    <row r="53" spans="1:11" hidden="1" x14ac:dyDescent="0.25">
      <c r="A53" s="38"/>
      <c r="B53" s="32"/>
      <c r="C53" s="18"/>
      <c r="D53" s="13"/>
      <c r="E53" s="13"/>
      <c r="F53" s="19"/>
      <c r="G53" s="21"/>
      <c r="H53" s="18"/>
      <c r="I53" s="13"/>
      <c r="J53" s="13"/>
      <c r="K53" s="18"/>
    </row>
    <row r="54" spans="1:11" hidden="1" x14ac:dyDescent="0.25">
      <c r="A54" s="38"/>
      <c r="B54" s="32"/>
      <c r="C54" s="18"/>
      <c r="D54" s="13"/>
      <c r="E54" s="13"/>
      <c r="F54" s="19"/>
      <c r="G54" s="21"/>
      <c r="H54" s="18"/>
      <c r="I54" s="13"/>
      <c r="J54" s="13"/>
      <c r="K54" s="18"/>
    </row>
    <row r="55" spans="1:11" hidden="1" x14ac:dyDescent="0.25">
      <c r="A55" s="38"/>
      <c r="B55" s="32"/>
      <c r="C55" s="18"/>
      <c r="D55" s="13"/>
      <c r="E55" s="13"/>
      <c r="F55" s="19"/>
      <c r="G55" s="21"/>
      <c r="H55" s="18"/>
      <c r="I55" s="13"/>
      <c r="J55" s="13"/>
      <c r="K55" s="18"/>
    </row>
    <row r="56" spans="1:11" hidden="1" x14ac:dyDescent="0.25">
      <c r="A56" s="38"/>
      <c r="B56" s="32"/>
      <c r="C56" s="18"/>
      <c r="D56" s="13"/>
      <c r="E56" s="13"/>
      <c r="F56" s="19"/>
      <c r="G56" s="41"/>
      <c r="H56" s="18"/>
      <c r="I56" s="13"/>
      <c r="J56" s="13"/>
      <c r="K56" s="18"/>
    </row>
    <row r="57" spans="1:11" hidden="1" x14ac:dyDescent="0.25">
      <c r="A57" s="38"/>
      <c r="B57" s="32"/>
      <c r="C57" s="18"/>
      <c r="D57" s="13"/>
      <c r="E57" s="13"/>
      <c r="F57" s="19"/>
      <c r="G57" s="21"/>
      <c r="H57" s="18"/>
      <c r="I57" s="13"/>
      <c r="J57" s="13"/>
      <c r="K57" s="18"/>
    </row>
    <row r="58" spans="1:11" x14ac:dyDescent="0.25">
      <c r="A58" s="37"/>
      <c r="B58" s="13" t="s">
        <v>19</v>
      </c>
      <c r="C58" s="18">
        <f>186.6+194.1</f>
        <v>380.7</v>
      </c>
      <c r="D58" s="13"/>
      <c r="E58" s="13"/>
      <c r="F58" s="19">
        <f>C58</f>
        <v>380.7</v>
      </c>
      <c r="G58" s="21"/>
      <c r="H58" s="18"/>
      <c r="I58" s="13"/>
      <c r="J58" s="13"/>
      <c r="K58" s="18"/>
    </row>
    <row r="59" spans="1:11" ht="60" x14ac:dyDescent="0.25">
      <c r="A59" s="38"/>
      <c r="B59" s="32" t="s">
        <v>44</v>
      </c>
      <c r="C59" s="18"/>
      <c r="D59" s="13"/>
      <c r="E59" s="13"/>
      <c r="F59" s="19"/>
      <c r="G59" s="21" t="s">
        <v>45</v>
      </c>
      <c r="H59" s="18">
        <v>7.2</v>
      </c>
      <c r="I59" s="13"/>
      <c r="J59" s="13"/>
      <c r="K59" s="18"/>
    </row>
    <row r="60" spans="1:11" ht="45" x14ac:dyDescent="0.25">
      <c r="A60" s="38"/>
      <c r="B60" s="32" t="s">
        <v>46</v>
      </c>
      <c r="C60" s="18"/>
      <c r="D60" s="13"/>
      <c r="E60" s="13"/>
      <c r="F60" s="19"/>
      <c r="G60" s="21" t="s">
        <v>47</v>
      </c>
      <c r="H60" s="18">
        <v>71</v>
      </c>
      <c r="I60" s="13"/>
      <c r="J60" s="13"/>
      <c r="K60" s="18"/>
    </row>
    <row r="61" spans="1:11" ht="60" x14ac:dyDescent="0.25">
      <c r="A61" s="38"/>
      <c r="B61" s="32" t="s">
        <v>48</v>
      </c>
      <c r="C61" s="18"/>
      <c r="D61" s="13"/>
      <c r="E61" s="13"/>
      <c r="F61" s="19"/>
      <c r="G61" s="21" t="s">
        <v>49</v>
      </c>
      <c r="H61" s="18">
        <v>5.0999999999999996</v>
      </c>
      <c r="I61" s="13"/>
      <c r="J61" s="13"/>
      <c r="K61" s="18"/>
    </row>
    <row r="62" spans="1:11" ht="60" x14ac:dyDescent="0.25">
      <c r="A62" s="38" t="s">
        <v>50</v>
      </c>
      <c r="B62" s="32" t="s">
        <v>51</v>
      </c>
      <c r="C62" s="18"/>
      <c r="D62" s="13"/>
      <c r="E62" s="13"/>
      <c r="F62" s="19"/>
      <c r="G62" s="21" t="s">
        <v>52</v>
      </c>
      <c r="H62" s="18">
        <v>33.200000000000003</v>
      </c>
      <c r="I62" s="13"/>
      <c r="J62" s="13"/>
      <c r="K62" s="18"/>
    </row>
    <row r="63" spans="1:11" ht="45" x14ac:dyDescent="0.25">
      <c r="A63" s="38"/>
      <c r="B63" s="32" t="s">
        <v>53</v>
      </c>
      <c r="C63" s="18"/>
      <c r="D63" s="13"/>
      <c r="E63" s="13"/>
      <c r="F63" s="19"/>
      <c r="G63" s="21" t="s">
        <v>54</v>
      </c>
      <c r="H63" s="18">
        <v>5.0999999999999996</v>
      </c>
      <c r="I63" s="13"/>
      <c r="J63" s="13"/>
      <c r="K63" s="18"/>
    </row>
    <row r="64" spans="1:11" ht="75" x14ac:dyDescent="0.25">
      <c r="A64" s="38"/>
      <c r="B64" s="32" t="s">
        <v>55</v>
      </c>
      <c r="C64" s="18"/>
      <c r="D64" s="13"/>
      <c r="E64" s="13"/>
      <c r="F64" s="19"/>
      <c r="G64" s="21" t="s">
        <v>56</v>
      </c>
      <c r="H64" s="18">
        <v>95</v>
      </c>
      <c r="I64" s="13"/>
      <c r="J64" s="13"/>
      <c r="K64" s="18"/>
    </row>
    <row r="65" spans="1:11" x14ac:dyDescent="0.25">
      <c r="A65" s="38"/>
      <c r="B65" s="42" t="s">
        <v>31</v>
      </c>
      <c r="C65" s="43">
        <f>C58</f>
        <v>380.7</v>
      </c>
      <c r="D65" s="44"/>
      <c r="E65" s="44"/>
      <c r="F65" s="19">
        <f>F58</f>
        <v>380.7</v>
      </c>
      <c r="G65" s="45"/>
      <c r="H65" s="43">
        <f>H59+H60+H61+H62+H63+H64</f>
        <v>216.6</v>
      </c>
      <c r="I65" s="44"/>
      <c r="J65" s="44"/>
      <c r="K65" s="43">
        <f>F65-H65</f>
        <v>164.1</v>
      </c>
    </row>
    <row r="66" spans="1:11" x14ac:dyDescent="0.25">
      <c r="A66" s="46"/>
      <c r="B66" s="33" t="s">
        <v>5</v>
      </c>
      <c r="C66" s="34">
        <f>C27+C17+C65</f>
        <v>844.38</v>
      </c>
      <c r="D66" s="35"/>
      <c r="E66" s="35"/>
      <c r="F66" s="36">
        <f t="shared" ref="F66:F67" si="0">C66+D66</f>
        <v>844.38</v>
      </c>
      <c r="G66" s="35"/>
      <c r="H66" s="34">
        <f>H27+H17+H65</f>
        <v>677.26440000000002</v>
      </c>
      <c r="I66" s="35"/>
      <c r="J66" s="35"/>
      <c r="K66" s="34">
        <f>F66-H66</f>
        <v>167.11559999999997</v>
      </c>
    </row>
    <row r="67" spans="1:11" ht="21" x14ac:dyDescent="0.25">
      <c r="A67" s="47" t="s">
        <v>57</v>
      </c>
      <c r="B67" s="48"/>
      <c r="C67" s="49"/>
      <c r="D67" s="50">
        <v>0</v>
      </c>
      <c r="E67" s="50" t="s">
        <v>58</v>
      </c>
      <c r="F67" s="49">
        <f t="shared" si="0"/>
        <v>0</v>
      </c>
      <c r="G67" s="50" t="s">
        <v>58</v>
      </c>
      <c r="H67" s="49"/>
      <c r="I67" s="50" t="s">
        <v>58</v>
      </c>
      <c r="J67" s="50">
        <v>0</v>
      </c>
      <c r="K67" s="51"/>
    </row>
  </sheetData>
  <mergeCells count="17">
    <mergeCell ref="A28:A37"/>
    <mergeCell ref="H8:H9"/>
    <mergeCell ref="I8:I9"/>
    <mergeCell ref="J8:J9"/>
    <mergeCell ref="A10:A17"/>
    <mergeCell ref="A18:A27"/>
    <mergeCell ref="B22:B24"/>
    <mergeCell ref="A2:K2"/>
    <mergeCell ref="A3:K3"/>
    <mergeCell ref="A5:A9"/>
    <mergeCell ref="B5:B9"/>
    <mergeCell ref="C5:E7"/>
    <mergeCell ref="G5:J7"/>
    <mergeCell ref="K5:K9"/>
    <mergeCell ref="C8:C9"/>
    <mergeCell ref="E8:E9"/>
    <mergeCell ref="G8:G9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 ІІІ кв.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2019-10-04T13:47:04Z</dcterms:created>
  <dcterms:modified xsi:type="dcterms:W3CDTF">2019-10-04T13:48:00Z</dcterms:modified>
</cp:coreProperties>
</file>